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ер Пестеля 1-й д. 19" sheetId="1" r:id="rId1"/>
  </sheets>
  <externalReferences>
    <externalReference r:id="rId2"/>
  </externalReferences>
  <definedNames>
    <definedName name="АДРЕС" localSheetId="0">'пер Пестеля 1-й д. 19'!$B$3</definedName>
    <definedName name="АДРЕС">#REF!</definedName>
    <definedName name="АДРЕС2">#REF!</definedName>
    <definedName name="ВХДОЛГ" localSheetId="0">'пер Пестеля 1-й д. 19'!$G$9</definedName>
    <definedName name="ВХДОЛГ">#REF!</definedName>
    <definedName name="ВХСАЛЬДО" localSheetId="0">'пер Пестеля 1-й д. 19'!$D$9</definedName>
    <definedName name="ВХСАЛЬДО">#REF!</definedName>
    <definedName name="ВХСАЛЬДО3МЕС">#REF!</definedName>
    <definedName name="ДОГОВОР" localSheetId="0">'пер Пестеля 1-й д. 19'!$B$4</definedName>
    <definedName name="ДОГОВОР">#REF!</definedName>
    <definedName name="ДОЛГ" localSheetId="0">'пер Пестеля 1-й д. 19'!$A$9</definedName>
    <definedName name="ДОЛГ">#REF!</definedName>
    <definedName name="ЗАТРАЧЕНОК" localSheetId="0">'пер Пестеля 1-й д. 19'!$D$41</definedName>
    <definedName name="ЗАТРАЧЕНОК">#REF!</definedName>
    <definedName name="ЗАТРАЧЕНОТ" localSheetId="0">'пер Пестеля 1-й д. 19'!$D$40</definedName>
    <definedName name="ЗАТРАЧЕНОТ">#REF!</definedName>
    <definedName name="ЗАТРЕМ" localSheetId="0">'пер Пестеля 1-й д. 19'!$D$56</definedName>
    <definedName name="ЗАТРЕМ">#REF!</definedName>
    <definedName name="ИСХДОЛГ" localSheetId="0">'пер Пестеля 1-й д. 19'!$G$46</definedName>
    <definedName name="ИСХДОЛГ">#REF!</definedName>
    <definedName name="ИСХСАЛЬДО" localSheetId="0">'пер Пестеля 1-й д. 19'!$D$46</definedName>
    <definedName name="ИСХСАЛЬДО">#REF!</definedName>
    <definedName name="ИСХСАЛЬДО3МЕС">#REF!</definedName>
    <definedName name="КАП" localSheetId="0">'пер Пестеля 1-й д. 19'!$C$41</definedName>
    <definedName name="КАП">#REF!</definedName>
    <definedName name="КАПРЕМ">#REF!</definedName>
    <definedName name="КПЕРЕЧИСК" localSheetId="0">'пер Пестеля 1-й д. 19'!$G$41</definedName>
    <definedName name="КПЕРЕЧИСК">#REF!</definedName>
    <definedName name="КПЕРЕЧИСТ" localSheetId="0">'пер Пестеля 1-й д. 19'!$G$40</definedName>
    <definedName name="КПЕРЕЧИСТ">#REF!</definedName>
    <definedName name="НАЧЗАГОД">#REF!</definedName>
    <definedName name="НАЧЗАГОДНЕЖ">#REF!</definedName>
    <definedName name="НАЧРЕМ" localSheetId="0">'пер Пестеля 1-й д. 19'!$D$54</definedName>
    <definedName name="НАЧРЕМ">#REF!</definedName>
    <definedName name="НЕЖНАЧРЕМ" localSheetId="0">'пер Пестеля 1-й д. 19'!$D$55</definedName>
    <definedName name="НЕЖНАЧРЕМ">#REF!</definedName>
    <definedName name="ОПАЛЧЕНОТ" localSheetId="0">'пер Пестеля 1-й д. 19'!$E$40</definedName>
    <definedName name="ОПАЛЧЕНОТ">#REF!</definedName>
    <definedName name="ОПЛАЧЕНОК" localSheetId="0">'пер Пестеля 1-й д. 19'!$E$41</definedName>
    <definedName name="ОПЛАЧЕНОК">#REF!</definedName>
    <definedName name="ОСВОЕНО">#REF!</definedName>
    <definedName name="ОСТ" localSheetId="0">'пер Пестеля 1-й д. 19'!$A$46</definedName>
    <definedName name="ОСТ">#REF!</definedName>
    <definedName name="ПЛОЩАДЬ" localSheetId="0">'пер Пестеля 1-й д. 19'!$B$5</definedName>
    <definedName name="ПЛОЩАДЬ">#REF!</definedName>
    <definedName name="ПЛОЩАДЬДОМА">#REF!</definedName>
    <definedName name="РАЗМЕРПЛАТЫ" localSheetId="0">'пер Пестеля 1-й д. 19'!$C$11</definedName>
    <definedName name="РАЗМЕРПЛАТЫ">#REF!</definedName>
    <definedName name="СНРЕМ" localSheetId="0">'пер Пестеля 1-й д. 19'!#REF!</definedName>
    <definedName name="СНРЕМ">#REF!</definedName>
    <definedName name="ТАРОТОП" localSheetId="0">'пер Пестеля 1-й д. 19'!$C$16</definedName>
    <definedName name="ТАРОТОП">#REF!</definedName>
    <definedName name="ТАРХВС" localSheetId="0">'пер Пестеля 1-й д. 19'!$C$17</definedName>
    <definedName name="ТАРХВС">#REF!</definedName>
    <definedName name="ТБО" localSheetId="0">'пер Пестеля 1-й д. 19'!$C$13</definedName>
    <definedName name="ТБО">#REF!</definedName>
    <definedName name="ТБОНАЧ" localSheetId="0">'пер Пестеля 1-й д. 19'!$D$13</definedName>
    <definedName name="ТБОНАЧ">#REF!</definedName>
    <definedName name="ТБОНЕД" localSheetId="0">'пер Пестеля 1-й д. 19'!$F$13</definedName>
    <definedName name="ТБОНЕД">#REF!</definedName>
    <definedName name="ТБООПЛ" localSheetId="0">'пер Пестеля 1-й д. 19'!$E$13</definedName>
    <definedName name="ТБООПЛ">#REF!</definedName>
    <definedName name="ТБОПОСТ" localSheetId="0">'пер Пестеля 1-й д. 19'!$G$13</definedName>
    <definedName name="ТБОПОСТ">#REF!</definedName>
    <definedName name="ТЕК" localSheetId="0">'пер Пестеля 1-й д. 19'!$C$40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<sst xmlns="http://schemas.openxmlformats.org/spreadsheetml/2006/main" count="69" uniqueCount="66">
  <si>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</si>
  <si>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</si>
  <si>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Пестеля 1-й д. 19</t>
  </si>
  <si>
    <t>Договор управления №:</t>
  </si>
  <si>
    <t xml:space="preserve">№ 140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</si>
  <si>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</si>
  <si>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</si>
  <si>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</si>
  <si>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</si>
  <si>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</si>
  <si>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</si>
  <si>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</si>
  <si>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</si>
  <si>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</si>
  <si>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</si>
  <si>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</si>
  <si>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</si>
  <si>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</si>
  <si>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</si>
  <si>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</si>
  <si>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</si>
  <si>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</si>
  <si>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</si>
  <si>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</si>
  <si>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</si>
  <si>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</si>
  <si>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</si>
  <si>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</si>
  <si>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</si>
  <si>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</si>
  <si>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</si>
  <si>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</si>
  <si>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</si>
  <si>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</si>
  <si>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</si>
  <si>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</si>
  <si>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</si>
  <si>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</si>
  <si>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</si>
  <si>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</si>
  <si>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ХВС</t>
  </si>
  <si>
    <t>Замена стояка ЦО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</si>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</sst>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A1:CS712"/>
  <sheetViews>
    <sheetView tabSelected="1" topLeftCell="A49" workbookViewId="0">
      <selection activeCell="G64" sqref="G6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1255.5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245391.54</v>
      </c>
      <c r="E9" s="10" t="s">
        <v>8</v>
      </c>
      <c r="F9" s="11"/>
      <c r="G9" s="9">
        <v>98305.980000000025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153757.03999999972</v>
      </c>
      <c r="E13" s="24">
        <v>147820.60999999972</v>
      </c>
      <c r="F13" s="25">
        <f>ТБОНАЧ-ТБООПЛ</f>
        <v>5936.429999999993</v>
      </c>
      <c r="G13" s="26">
        <f>ТБООПЛ</f>
        <v>147820.60999999972</v>
      </c>
    </row>
    <row r="14" spans="1:7" ht="13.5" thickBot="1" x14ac:dyDescent="0.25">
      <c r="A14" s="27"/>
      <c r="B14" s="28" t="s">
        <v>17</v>
      </c>
      <c r="C14" s="29"/>
      <c r="D14" s="30">
        <f>D13</f>
        <v>153757.03999999972</v>
      </c>
      <c r="E14" s="30">
        <f>E13</f>
        <v>147820.60999999972</v>
      </c>
      <c r="F14" s="30">
        <f>F13</f>
        <v>5936.429999999993</v>
      </c>
      <c r="G14" s="30">
        <f>SUM(ТБОПОСТ)</f>
        <v>147820.60999999972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444779.56000000006</v>
      </c>
      <c r="E16" s="24">
        <v>427231.39</v>
      </c>
      <c r="F16" s="25">
        <f t="shared" ref="F16:F25" si="0">D16-E16</f>
        <v>17548.170000000042</v>
      </c>
      <c r="G16" s="26">
        <f t="shared" ref="G16:G25" si="1">E16</f>
        <v>427231.39</v>
      </c>
    </row>
    <row r="17" spans="1:7" x14ac:dyDescent="0.2">
      <c r="A17" s="34"/>
      <c r="B17" s="35" t="s">
        <v>20</v>
      </c>
      <c r="C17" s="23">
        <v>25.95</v>
      </c>
      <c r="D17" s="24">
        <v>49770.960000000006</v>
      </c>
      <c r="E17" s="24">
        <v>46172.44</v>
      </c>
      <c r="F17" s="25">
        <f t="shared" si="0"/>
        <v>3598.5200000000041</v>
      </c>
      <c r="G17" s="26">
        <f t="shared" si="1"/>
        <v>46172.44</v>
      </c>
    </row>
    <row r="18" spans="1:7" x14ac:dyDescent="0.2">
      <c r="A18" s="34"/>
      <c r="B18" s="35" t="s">
        <v>21</v>
      </c>
      <c r="C18" s="23">
        <v>17.79</v>
      </c>
      <c r="D18" s="24">
        <v>33929.56</v>
      </c>
      <c r="E18" s="24">
        <v>31330.099999999995</v>
      </c>
      <c r="F18" s="25">
        <f t="shared" si="0"/>
        <v>2599.4600000000028</v>
      </c>
      <c r="G18" s="26">
        <f t="shared" si="1"/>
        <v>31330.099999999995</v>
      </c>
    </row>
    <row r="19" spans="1:7" x14ac:dyDescent="0.2">
      <c r="A19" s="34"/>
      <c r="B19" s="35" t="s">
        <v>22</v>
      </c>
      <c r="C19" s="23" t="s">
        <v>23</v>
      </c>
      <c r="D19" s="24">
        <v>171994.80999999997</v>
      </c>
      <c r="E19" s="24">
        <v>157893.72000000009</v>
      </c>
      <c r="F19" s="25">
        <f t="shared" si="0"/>
        <v>14101.08999999988</v>
      </c>
      <c r="G19" s="26">
        <f t="shared" si="1"/>
        <v>157893.72000000009</v>
      </c>
    </row>
    <row r="20" spans="1:7" x14ac:dyDescent="0.2">
      <c r="A20" s="34"/>
      <c r="B20" s="35" t="s">
        <v>24</v>
      </c>
      <c r="C20" s="23">
        <v>17.79</v>
      </c>
      <c r="D20" s="24">
        <v>19513.419999999998</v>
      </c>
      <c r="E20" s="24">
        <v>17854.249999999989</v>
      </c>
      <c r="F20" s="25">
        <f t="shared" si="0"/>
        <v>1659.1700000000092</v>
      </c>
      <c r="G20" s="26">
        <f t="shared" si="1"/>
        <v>17854.249999999989</v>
      </c>
    </row>
    <row r="21" spans="1:7" x14ac:dyDescent="0.2">
      <c r="A21" s="34"/>
      <c r="B21" s="35" t="s">
        <v>25</v>
      </c>
      <c r="C21" s="23">
        <v>4.2300000000000004</v>
      </c>
      <c r="D21" s="24">
        <v>70725.570000000036</v>
      </c>
      <c r="E21" s="24">
        <v>85363.900000000081</v>
      </c>
      <c r="F21" s="25">
        <f t="shared" si="0"/>
        <v>-14638.330000000045</v>
      </c>
      <c r="G21" s="26">
        <f t="shared" si="1"/>
        <v>85363.900000000081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790713.88000000012</v>
      </c>
      <c r="E26" s="30">
        <f>SUM(E16:E25)</f>
        <v>765845.80000000028</v>
      </c>
      <c r="F26" s="30">
        <f>SUM(F16:F25)</f>
        <v>24868.0799999999</v>
      </c>
      <c r="G26" s="30">
        <f>SUM(G16:G25)</f>
        <v>765845.80000000028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50998.589999999989</v>
      </c>
      <c r="E28" s="24">
        <v>46288.890000000007</v>
      </c>
      <c r="F28" s="25">
        <f>D28-E28</f>
        <v>4709.6999999999825</v>
      </c>
      <c r="G28" s="26">
        <f t="shared" ref="G28:G37" si="2">E28</f>
        <v>46288.890000000007</v>
      </c>
    </row>
    <row r="29" spans="1:7" x14ac:dyDescent="0.2">
      <c r="A29" s="34"/>
      <c r="B29" s="35" t="s">
        <v>28</v>
      </c>
      <c r="C29" s="23">
        <v>0</v>
      </c>
      <c r="D29" s="24">
        <v>11310</v>
      </c>
      <c r="E29" s="24">
        <v>12353.28</v>
      </c>
      <c r="F29" s="25">
        <f>D29-E29</f>
        <v>-1043.2800000000007</v>
      </c>
      <c r="G29" s="26">
        <f t="shared" si="2"/>
        <v>12353.28</v>
      </c>
    </row>
    <row r="30" spans="1:7" x14ac:dyDescent="0.2">
      <c r="A30" s="34"/>
      <c r="B30" s="35" t="s">
        <v>29</v>
      </c>
      <c r="C30" s="23">
        <v>7.14</v>
      </c>
      <c r="D30" s="24">
        <v>2818.9199999999996</v>
      </c>
      <c r="E30" s="24">
        <v>538.69000000000051</v>
      </c>
      <c r="F30" s="25">
        <f t="shared" ref="F30:F37" si="3">D30-E30</f>
        <v>2280.2299999999991</v>
      </c>
      <c r="G30" s="26">
        <f t="shared" si="2"/>
        <v>538.69000000000051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65127.509999999987</v>
      </c>
      <c r="E38" s="30">
        <f>SUM(E28:E37)</f>
        <v>59180.860000000008</v>
      </c>
      <c r="F38" s="30">
        <f>SUM(F28:F37)</f>
        <v>5946.6499999999814</v>
      </c>
      <c r="G38" s="30">
        <f>SUM(G28:G37)</f>
        <v>59180.860000000008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32093.479999999992</v>
      </c>
      <c r="E40" s="24">
        <v>38377.870000000024</v>
      </c>
      <c r="F40" s="25">
        <f>ЗАТРАЧЕНОТ-ОПАЛЧЕНОТ</f>
        <v>-6284.3900000000322</v>
      </c>
      <c r="G40" s="45">
        <v>27304.510000000002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32093.479999999992</v>
      </c>
      <c r="E42" s="30">
        <f>E41+E40</f>
        <v>38377.870000000024</v>
      </c>
      <c r="F42" s="30">
        <f>F41+F40</f>
        <v>-6284.3900000000322</v>
      </c>
      <c r="G42" s="30">
        <f>КПЕРЕЧИСТ+КПЕРЕЧИСК</f>
        <v>27304.510000000002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1041691.9099999998</v>
      </c>
      <c r="E44" s="30">
        <f>E42+E38+E26+E14</f>
        <v>1011225.14</v>
      </c>
      <c r="F44" s="30">
        <f>F42+F38+F26+F14</f>
        <v>30466.769999999844</v>
      </c>
      <c r="G44" s="30">
        <f>G42+G38+G26+G14</f>
        <v>1000151.78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275858.31000000011</v>
      </c>
      <c r="E46" s="10" t="s">
        <v>8</v>
      </c>
      <c r="F46" s="11"/>
      <c r="G46" s="9">
        <v>138326.0199999999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38377.870000000017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27304.510000000002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21256.36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6048.1500000000005</v>
      </c>
      <c r="G58" s="61"/>
    </row>
    <row r="59" spans="1:7" s="62" customFormat="1" x14ac:dyDescent="0.2"/>
    <row r="60" spans="1:7" s="62" customFormat="1" x14ac:dyDescent="0.2">
      <c r="A60" s="63" t="s">
        <v>42</v>
      </c>
    </row>
    <row r="61" spans="1:7" s="62" customFormat="1" x14ac:dyDescent="0.2"/>
    <row r="62" spans="1:7" s="62" customFormat="1" x14ac:dyDescent="0.2">
      <c r="A62" s="64" t="s">
        <v>43</v>
      </c>
      <c r="B62" s="64"/>
      <c r="D62" s="65">
        <v>21831.559999999998</v>
      </c>
      <c r="E62" s="66"/>
    </row>
    <row r="63" spans="1:7" s="62" customFormat="1" x14ac:dyDescent="0.2">
      <c r="A63" s="64" t="s">
        <v>44</v>
      </c>
      <c r="B63" s="64"/>
      <c r="D63" s="67">
        <v>0</v>
      </c>
      <c r="E63" s="68"/>
    </row>
    <row r="64" spans="1:7" s="62" customFormat="1" x14ac:dyDescent="0.2">
      <c r="A64" s="64" t="s">
        <v>45</v>
      </c>
      <c r="B64" s="64"/>
      <c r="D64" s="67">
        <v>4800</v>
      </c>
      <c r="E64" s="68"/>
    </row>
    <row r="65" spans="1:97" s="62" customFormat="1" x14ac:dyDescent="0.2">
      <c r="A65" s="64" t="s">
        <v>46</v>
      </c>
      <c r="B65" s="64"/>
      <c r="D65" s="67">
        <v>241592.58000000002</v>
      </c>
      <c r="E65" s="68"/>
    </row>
    <row r="66" spans="1:97" s="62" customFormat="1" x14ac:dyDescent="0.2">
      <c r="A66" s="64" t="s">
        <v>47</v>
      </c>
      <c r="B66" s="64"/>
      <c r="D66" s="69">
        <v>0</v>
      </c>
      <c r="E66" s="70"/>
    </row>
    <row r="67" spans="1:97" s="62" customFormat="1" x14ac:dyDescent="0.2">
      <c r="A67" s="71" t="s">
        <v>48</v>
      </c>
      <c r="B67" s="71"/>
      <c r="C67" s="71"/>
      <c r="D67" s="71"/>
      <c r="E67" s="71"/>
      <c r="F67" s="71" t="s">
        <v>49</v>
      </c>
      <c r="G67" s="71"/>
    </row>
    <row r="68" spans="1:97" s="62" customFormat="1" x14ac:dyDescent="0.2">
      <c r="A68" s="72" t="s">
        <v>50</v>
      </c>
      <c r="B68" s="72"/>
      <c r="D68" s="73">
        <v>26631.559999999998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51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52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53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54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55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56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57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58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59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60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61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62</v>
      </c>
      <c r="B89" s="77"/>
      <c r="C89" s="77"/>
      <c r="D89" s="77"/>
      <c r="E89" s="77"/>
      <c r="F89" s="78" t="s">
        <v>63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64</v>
      </c>
      <c r="B92" s="77"/>
      <c r="C92" s="77"/>
      <c r="D92" s="77"/>
      <c r="E92" s="77"/>
      <c r="F92" s="78" t="s">
        <v>65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Пестеля 1-й д. 19</vt:lpstr>
      <vt:lpstr>'пер Пестеля 1-й д. 19'!АДРЕС</vt:lpstr>
      <vt:lpstr>'пер Пестеля 1-й д. 19'!ВХДОЛГ</vt:lpstr>
      <vt:lpstr>'пер Пестеля 1-й д. 19'!ВХСАЛЬДО</vt:lpstr>
      <vt:lpstr>'пер Пестеля 1-й д. 19'!ДОГОВОР</vt:lpstr>
      <vt:lpstr>'пер Пестеля 1-й д. 19'!ДОЛГ</vt:lpstr>
      <vt:lpstr>'пер Пестеля 1-й д. 19'!ЗАТРАЧЕНОК</vt:lpstr>
      <vt:lpstr>'пер Пестеля 1-й д. 19'!ЗАТРАЧЕНОТ</vt:lpstr>
      <vt:lpstr>'пер Пестеля 1-й д. 19'!ЗАТРЕМ</vt:lpstr>
      <vt:lpstr>'пер Пестеля 1-й д. 19'!ИСХДОЛГ</vt:lpstr>
      <vt:lpstr>'пер Пестеля 1-й д. 19'!ИСХСАЛЬДО</vt:lpstr>
      <vt:lpstr>'пер Пестеля 1-й д. 19'!КАП</vt:lpstr>
      <vt:lpstr>'пер Пестеля 1-й д. 19'!КПЕРЕЧИСК</vt:lpstr>
      <vt:lpstr>'пер Пестеля 1-й д. 19'!КПЕРЕЧИСТ</vt:lpstr>
      <vt:lpstr>'пер Пестеля 1-й д. 19'!НАЧРЕМ</vt:lpstr>
      <vt:lpstr>'пер Пестеля 1-й д. 19'!НЕЖНАЧРЕМ</vt:lpstr>
      <vt:lpstr>'пер Пестеля 1-й д. 19'!ОПАЛЧЕНОТ</vt:lpstr>
      <vt:lpstr>'пер Пестеля 1-й д. 19'!ОПЛАЧЕНОК</vt:lpstr>
      <vt:lpstr>'пер Пестеля 1-й д. 19'!ОСТ</vt:lpstr>
      <vt:lpstr>'пер Пестеля 1-й д. 19'!ПЛОЩАДЬ</vt:lpstr>
      <vt:lpstr>'пер Пестеля 1-й д. 19'!РАЗМЕРПЛАТЫ</vt:lpstr>
      <vt:lpstr>'пер Пестеля 1-й д. 19'!ТАРОТОП</vt:lpstr>
      <vt:lpstr>'пер Пестеля 1-й д. 19'!ТАРХВС</vt:lpstr>
      <vt:lpstr>'пер Пестеля 1-й д. 19'!ТБО</vt:lpstr>
      <vt:lpstr>'пер Пестеля 1-й д. 19'!ТБОНАЧ</vt:lpstr>
      <vt:lpstr>'пер Пестеля 1-й д. 19'!ТБОНЕД</vt:lpstr>
      <vt:lpstr>'пер Пестеля 1-й д. 19'!ТБООПЛ</vt:lpstr>
      <vt:lpstr>'пер Пестеля 1-й д. 19'!ТБОПОСТ</vt:lpstr>
      <vt:lpstr>'пер Пестеля 1-й д. 19'!ТЕК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2018-03-30T13:21:50Z</dcterms:created>
  <dcterms:modified xsi:type="dcterms:W3CDTF">2018-03-30T13:21:50Z</dcterms:modified>
</cp:coreProperties>
</file>